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иректор\AppData\Local\Temp\Rar$DIa2064.23565.rartemp\"/>
    </mc:Choice>
  </mc:AlternateContent>
  <xr:revisionPtr revIDLastSave="0" documentId="13_ncr:1_{7D0A8315-6D17-432A-96DD-68AB7D649CE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57" i="1" s="1"/>
  <c r="L137" i="1"/>
  <c r="L127" i="1"/>
  <c r="L118" i="1"/>
  <c r="L108" i="1"/>
  <c r="L119" i="1" s="1"/>
  <c r="L99" i="1"/>
  <c r="L89" i="1"/>
  <c r="L80" i="1"/>
  <c r="L70" i="1"/>
  <c r="L81" i="1" s="1"/>
  <c r="L61" i="1"/>
  <c r="L51" i="1"/>
  <c r="L42" i="1"/>
  <c r="L32" i="1"/>
  <c r="L43" i="1" s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43" i="1" l="1"/>
  <c r="F81" i="1"/>
  <c r="H100" i="1"/>
  <c r="I138" i="1"/>
  <c r="G157" i="1"/>
  <c r="H119" i="1"/>
  <c r="L24" i="1"/>
  <c r="L196" i="1" s="1"/>
  <c r="L62" i="1"/>
  <c r="L100" i="1"/>
  <c r="L138" i="1"/>
  <c r="L176" i="1"/>
  <c r="H62" i="1"/>
  <c r="J81" i="1"/>
  <c r="F43" i="1"/>
  <c r="I176" i="1"/>
  <c r="G195" i="1"/>
  <c r="G119" i="1"/>
  <c r="G43" i="1"/>
  <c r="I62" i="1"/>
  <c r="I100" i="1"/>
  <c r="J138" i="1"/>
  <c r="H157" i="1"/>
  <c r="J176" i="1"/>
  <c r="H195" i="1"/>
  <c r="I43" i="1"/>
  <c r="G100" i="1"/>
  <c r="H138" i="1"/>
  <c r="J157" i="1"/>
  <c r="H176" i="1"/>
  <c r="J195" i="1"/>
  <c r="I81" i="1"/>
  <c r="H81" i="1"/>
  <c r="G81" i="1"/>
  <c r="G62" i="1"/>
  <c r="F119" i="1"/>
  <c r="F138" i="1"/>
  <c r="F157" i="1"/>
  <c r="F176" i="1"/>
  <c r="F195" i="1"/>
  <c r="I24" i="1"/>
  <c r="F24" i="1"/>
  <c r="J24" i="1"/>
  <c r="H24" i="1"/>
  <c r="G24" i="1"/>
  <c r="J196" i="1" l="1"/>
  <c r="F196" i="1"/>
  <c r="H196" i="1"/>
  <c r="I196" i="1"/>
  <c r="G196" i="1"/>
</calcChain>
</file>

<file path=xl/sharedStrings.xml><?xml version="1.0" encoding="utf-8"?>
<sst xmlns="http://schemas.openxmlformats.org/spreadsheetml/2006/main" count="283" uniqueCount="91">
  <si>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</si>
  <si>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</si>
  <si>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</si>
  <si>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</si>
  <si>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</si>
  <si>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</si>
  <si>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</si>
  <si>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</si>
  <si>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</si>
  <si>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</si>
  <si>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</si>
  <si>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</si>
  <si>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</si>
  <si>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</si>
  <si>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</si>
  <si>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</si>
  <si>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</si>
  <si>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</si>
  <si>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</si>
  <si>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</si>
  <si>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</si>
  <si>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</si>
  <si>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</si>
  <si>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</si>
  <si>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</si>
  <si>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</si>
  <si>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</si>
  <si>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</si>
  <si>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</si>
  <si>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</si>
  <si>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</si>
  <si>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</si>
  <si>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</si>
  <si>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</si>
  <si>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</si>
  <si>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</si>
  <si>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</si>
  <si>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</si>
  <si>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</si>
  <si>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из пшеничной крупы</t>
  </si>
  <si>
    <t>Могильный 2017 год № 182</t>
  </si>
  <si>
    <t>Сыр порциями</t>
  </si>
  <si>
    <t xml:space="preserve">Могильный 2017 год </t>
  </si>
  <si>
    <t>Какао с молоком</t>
  </si>
  <si>
    <t>Хлеб пшеничный</t>
  </si>
  <si>
    <t>Могильный 2017 год</t>
  </si>
  <si>
    <t>Могильный 2017 год № 382</t>
  </si>
  <si>
    <t>Фрукты свежие</t>
  </si>
  <si>
    <t>Запеканка из творога со сгущенным молоком</t>
  </si>
  <si>
    <t>Могильный 2017 год № 223</t>
  </si>
  <si>
    <t>Чай с сахаром</t>
  </si>
  <si>
    <t>Могильный 2017 год № 376</t>
  </si>
  <si>
    <t>Шницель  сметаны с соусом</t>
  </si>
  <si>
    <t>Могильный 2017 год № 268</t>
  </si>
  <si>
    <t>Картофель отварной</t>
  </si>
  <si>
    <t>Могильный 2017 год № 310</t>
  </si>
  <si>
    <t>Салат из св. помидор (из кваш. капусты) сезон</t>
  </si>
  <si>
    <t>Могильный 2017 год № 47</t>
  </si>
  <si>
    <t>Чай с лимоном</t>
  </si>
  <si>
    <t>Могильный 2017 год № 377</t>
  </si>
  <si>
    <t>Омлет запеченный с сыром</t>
  </si>
  <si>
    <t>Икра кабачковая</t>
  </si>
  <si>
    <t>Могильный 2017 год № 211</t>
  </si>
  <si>
    <t>Каша гречневая рассыпчатая</t>
  </si>
  <si>
    <t>Гуляш 45/45</t>
  </si>
  <si>
    <t>Могильный 2017 год № 260</t>
  </si>
  <si>
    <t>Могильный 2017 год № 70</t>
  </si>
  <si>
    <t>Мармелад</t>
  </si>
  <si>
    <t>Каша жидкая молочная из рисовой крупы</t>
  </si>
  <si>
    <t>Масло порциями</t>
  </si>
  <si>
    <t>Рыба тушеная в томате с овощами</t>
  </si>
  <si>
    <t>Могильный 2017 год № 229</t>
  </si>
  <si>
    <t>Могильный 2017 год № 304</t>
  </si>
  <si>
    <t>Могильный 2017 год № 52</t>
  </si>
  <si>
    <t>Рис отварной</t>
  </si>
  <si>
    <t>Салат из свеклы</t>
  </si>
  <si>
    <t>Картофельное пюре</t>
  </si>
  <si>
    <t>Могильный 2017 год № 312</t>
  </si>
  <si>
    <t>Печенье</t>
  </si>
  <si>
    <t>Котлеты рубленные из птицы с соусом</t>
  </si>
  <si>
    <t>Могильный 2017 год № 294</t>
  </si>
  <si>
    <t>Могильный 2017 год № 309</t>
  </si>
  <si>
    <t>Макаронные изделия отварные</t>
  </si>
  <si>
    <t>Каша молочная "Дружба"</t>
  </si>
  <si>
    <t>Азбука питания 2002 год № 46</t>
  </si>
  <si>
    <t>Пряник</t>
  </si>
  <si>
    <t>Печень по строгановски</t>
  </si>
  <si>
    <t>Могильный 2017 год № 255</t>
  </si>
  <si>
    <t>директор</t>
  </si>
  <si>
    <t>Полоусов</t>
  </si>
  <si>
    <t>МБОУ Большеремонтненская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</si>
</sst>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4" sqref="E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90</v>
      </c>
      <c r="D1" s="55"/>
      <c r="E1" s="55"/>
      <c r="F1" s="12" t="s">
        <v>16</v>
      </c>
      <c r="G1" s="2" t="s">
        <v>17</v>
      </c>
      <c r="H1" s="56" t="s">
        <v>88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89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8.2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200</v>
      </c>
      <c r="G6" s="40">
        <v>7.4</v>
      </c>
      <c r="H6" s="40">
        <v>11.5</v>
      </c>
      <c r="I6" s="40">
        <v>48.3</v>
      </c>
      <c r="J6" s="40">
        <v>326</v>
      </c>
      <c r="K6" s="41" t="s">
        <v>40</v>
      </c>
      <c r="L6" s="40"/>
    </row>
    <row r="7" spans="1:12" ht="25.5" x14ac:dyDescent="0.25">
      <c r="A7" s="23"/>
      <c r="B7" s="15"/>
      <c r="C7" s="11"/>
      <c r="D7" s="6"/>
      <c r="E7" s="42" t="s">
        <v>41</v>
      </c>
      <c r="F7" s="43">
        <v>60</v>
      </c>
      <c r="G7" s="43">
        <v>3.8</v>
      </c>
      <c r="H7" s="43">
        <v>4</v>
      </c>
      <c r="I7" s="43">
        <v>0</v>
      </c>
      <c r="J7" s="43">
        <v>51</v>
      </c>
      <c r="K7" s="44" t="s">
        <v>42</v>
      </c>
      <c r="L7" s="43"/>
    </row>
    <row r="8" spans="1:12" ht="38.2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3.76</v>
      </c>
      <c r="H8" s="43">
        <v>3.2</v>
      </c>
      <c r="I8" s="43">
        <v>26.74</v>
      </c>
      <c r="J8" s="43">
        <v>136</v>
      </c>
      <c r="K8" s="44" t="s">
        <v>46</v>
      </c>
      <c r="L8" s="43"/>
    </row>
    <row r="9" spans="1:12" ht="25.5" x14ac:dyDescent="0.25">
      <c r="A9" s="23"/>
      <c r="B9" s="15"/>
      <c r="C9" s="11"/>
      <c r="D9" s="7" t="s">
        <v>23</v>
      </c>
      <c r="E9" s="42" t="s">
        <v>44</v>
      </c>
      <c r="F9" s="43">
        <v>30</v>
      </c>
      <c r="G9" s="43">
        <v>2.37</v>
      </c>
      <c r="H9" s="43">
        <v>0.3</v>
      </c>
      <c r="I9" s="43">
        <v>14.49</v>
      </c>
      <c r="J9" s="43">
        <v>70.5</v>
      </c>
      <c r="K9" s="44" t="s">
        <v>45</v>
      </c>
      <c r="L9" s="43"/>
    </row>
    <row r="10" spans="1:12" ht="25.5" x14ac:dyDescent="0.25">
      <c r="A10" s="23"/>
      <c r="B10" s="15"/>
      <c r="C10" s="11"/>
      <c r="D10" s="7" t="s">
        <v>24</v>
      </c>
      <c r="E10" s="42" t="s">
        <v>47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45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590</v>
      </c>
      <c r="G13" s="19">
        <f t="shared" ref="G13:J13" si="0">SUM(G6:G12)</f>
        <v>17.729999999999997</v>
      </c>
      <c r="H13" s="19">
        <f t="shared" si="0"/>
        <v>19.399999999999999</v>
      </c>
      <c r="I13" s="19">
        <f t="shared" si="0"/>
        <v>99.329999999999984</v>
      </c>
      <c r="J13" s="19">
        <f t="shared" si="0"/>
        <v>627.5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590</v>
      </c>
      <c r="G24" s="32">
        <f t="shared" ref="G24:J24" si="4">G13+G23</f>
        <v>17.729999999999997</v>
      </c>
      <c r="H24" s="32">
        <f t="shared" si="4"/>
        <v>19.399999999999999</v>
      </c>
      <c r="I24" s="32">
        <f t="shared" si="4"/>
        <v>99.329999999999984</v>
      </c>
      <c r="J24" s="32">
        <f t="shared" si="4"/>
        <v>627.5</v>
      </c>
      <c r="K24" s="32"/>
      <c r="L24" s="32">
        <f t="shared" ref="L24" si="5">L13+L23</f>
        <v>0</v>
      </c>
    </row>
    <row r="25" spans="1:12" ht="38.2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48</v>
      </c>
      <c r="F25" s="40">
        <v>165</v>
      </c>
      <c r="G25" s="40">
        <v>12.67</v>
      </c>
      <c r="H25" s="40">
        <v>11.33</v>
      </c>
      <c r="I25" s="40">
        <v>25.82</v>
      </c>
      <c r="J25" s="40">
        <v>278.565</v>
      </c>
      <c r="K25" s="41" t="s">
        <v>49</v>
      </c>
      <c r="L25" s="40"/>
    </row>
    <row r="26" spans="1:12" ht="15.75" thickBot="1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38.25" x14ac:dyDescent="0.25">
      <c r="A27" s="14"/>
      <c r="B27" s="15"/>
      <c r="C27" s="11"/>
      <c r="D27" s="7" t="s">
        <v>22</v>
      </c>
      <c r="E27" s="42" t="s">
        <v>50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1" t="s">
        <v>51</v>
      </c>
      <c r="L27" s="43"/>
    </row>
    <row r="28" spans="1:12" ht="25.5" x14ac:dyDescent="0.25">
      <c r="A28" s="14"/>
      <c r="B28" s="15"/>
      <c r="C28" s="11"/>
      <c r="D28" s="7" t="s">
        <v>23</v>
      </c>
      <c r="E28" s="42" t="s">
        <v>44</v>
      </c>
      <c r="F28" s="43">
        <v>40</v>
      </c>
      <c r="G28" s="43">
        <v>3.04</v>
      </c>
      <c r="H28" s="43">
        <v>1.1200000000000001</v>
      </c>
      <c r="I28" s="43">
        <v>19</v>
      </c>
      <c r="J28" s="43">
        <v>94</v>
      </c>
      <c r="K28" s="44" t="s">
        <v>42</v>
      </c>
      <c r="L28" s="43"/>
    </row>
    <row r="29" spans="1:12" ht="25.5" x14ac:dyDescent="0.25">
      <c r="A29" s="14"/>
      <c r="B29" s="15"/>
      <c r="C29" s="11"/>
      <c r="D29" s="7" t="s">
        <v>24</v>
      </c>
      <c r="E29" s="42" t="s">
        <v>47</v>
      </c>
      <c r="F29" s="43">
        <v>100</v>
      </c>
      <c r="G29" s="43">
        <v>0.8</v>
      </c>
      <c r="H29" s="43">
        <v>0.2</v>
      </c>
      <c r="I29" s="43">
        <v>7.5</v>
      </c>
      <c r="J29" s="43">
        <v>38</v>
      </c>
      <c r="K29" s="44" t="s">
        <v>45</v>
      </c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505</v>
      </c>
      <c r="G32" s="19">
        <f t="shared" ref="G32" si="6">SUM(G25:G31)</f>
        <v>16.71</v>
      </c>
      <c r="H32" s="19">
        <f t="shared" ref="H32" si="7">SUM(H25:H31)</f>
        <v>12.649999999999999</v>
      </c>
      <c r="I32" s="19">
        <f t="shared" ref="I32" si="8">SUM(I25:I31)</f>
        <v>67.319999999999993</v>
      </c>
      <c r="J32" s="19">
        <f t="shared" ref="J32:L32" si="9">SUM(J25:J31)</f>
        <v>468.565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505</v>
      </c>
      <c r="G43" s="32">
        <f t="shared" ref="G43" si="14">G32+G42</f>
        <v>16.71</v>
      </c>
      <c r="H43" s="32">
        <f t="shared" ref="H43" si="15">H32+H42</f>
        <v>12.649999999999999</v>
      </c>
      <c r="I43" s="32">
        <f t="shared" ref="I43" si="16">I32+I42</f>
        <v>67.319999999999993</v>
      </c>
      <c r="J43" s="32">
        <f t="shared" ref="J43:L43" si="17">J32+J42</f>
        <v>468.565</v>
      </c>
      <c r="K43" s="32"/>
      <c r="L43" s="32">
        <f t="shared" si="17"/>
        <v>0</v>
      </c>
    </row>
    <row r="44" spans="1:12" ht="38.2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52</v>
      </c>
      <c r="F44" s="40">
        <v>100</v>
      </c>
      <c r="G44" s="40">
        <v>9.25</v>
      </c>
      <c r="H44" s="40">
        <v>9.25</v>
      </c>
      <c r="I44" s="40">
        <v>13.38</v>
      </c>
      <c r="J44" s="40">
        <v>173.75</v>
      </c>
      <c r="K44" s="41" t="s">
        <v>53</v>
      </c>
      <c r="L44" s="40"/>
    </row>
    <row r="45" spans="1:12" ht="38.25" x14ac:dyDescent="0.25">
      <c r="A45" s="23"/>
      <c r="B45" s="15"/>
      <c r="C45" s="11"/>
      <c r="D45" s="6"/>
      <c r="E45" s="42" t="s">
        <v>54</v>
      </c>
      <c r="F45" s="43">
        <v>150</v>
      </c>
      <c r="G45" s="43">
        <v>3</v>
      </c>
      <c r="H45" s="43">
        <v>7.65</v>
      </c>
      <c r="I45" s="43">
        <v>34</v>
      </c>
      <c r="J45" s="43">
        <v>198</v>
      </c>
      <c r="K45" s="44" t="s">
        <v>55</v>
      </c>
      <c r="L45" s="43"/>
    </row>
    <row r="46" spans="1:12" ht="38.25" x14ac:dyDescent="0.25">
      <c r="A46" s="23"/>
      <c r="B46" s="15"/>
      <c r="C46" s="11"/>
      <c r="D46" s="7" t="s">
        <v>22</v>
      </c>
      <c r="E46" s="42" t="s">
        <v>58</v>
      </c>
      <c r="F46" s="43">
        <v>207</v>
      </c>
      <c r="G46" s="43">
        <v>0.3</v>
      </c>
      <c r="H46" s="43">
        <v>0</v>
      </c>
      <c r="I46" s="43">
        <v>15.2</v>
      </c>
      <c r="J46" s="43">
        <v>60</v>
      </c>
      <c r="K46" s="44" t="s">
        <v>59</v>
      </c>
      <c r="L46" s="43"/>
    </row>
    <row r="47" spans="1:12" ht="25.5" x14ac:dyDescent="0.25">
      <c r="A47" s="23"/>
      <c r="B47" s="15"/>
      <c r="C47" s="11"/>
      <c r="D47" s="7" t="s">
        <v>23</v>
      </c>
      <c r="E47" s="42" t="s">
        <v>44</v>
      </c>
      <c r="F47" s="43">
        <v>30</v>
      </c>
      <c r="G47" s="43">
        <v>2.37</v>
      </c>
      <c r="H47" s="43">
        <v>0.3</v>
      </c>
      <c r="I47" s="43">
        <v>14.49</v>
      </c>
      <c r="J47" s="43">
        <v>70.5</v>
      </c>
      <c r="K47" s="44" t="s">
        <v>45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38.25" x14ac:dyDescent="0.25">
      <c r="A49" s="23"/>
      <c r="B49" s="15"/>
      <c r="C49" s="11"/>
      <c r="D49" s="6"/>
      <c r="E49" s="42" t="s">
        <v>56</v>
      </c>
      <c r="F49" s="43">
        <v>60</v>
      </c>
      <c r="G49" s="43">
        <v>0.78</v>
      </c>
      <c r="H49" s="43">
        <v>3</v>
      </c>
      <c r="I49" s="43">
        <v>4.8</v>
      </c>
      <c r="J49" s="43">
        <v>50.4</v>
      </c>
      <c r="K49" s="44" t="s">
        <v>57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547</v>
      </c>
      <c r="G51" s="19">
        <f t="shared" ref="G51" si="18">SUM(G44:G50)</f>
        <v>15.700000000000001</v>
      </c>
      <c r="H51" s="19">
        <f t="shared" ref="H51" si="19">SUM(H44:H50)</f>
        <v>20.2</v>
      </c>
      <c r="I51" s="19">
        <f t="shared" ref="I51" si="20">SUM(I44:I50)</f>
        <v>81.86999999999999</v>
      </c>
      <c r="J51" s="19">
        <f t="shared" ref="J51:L51" si="21">SUM(J44:J50)</f>
        <v>552.65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547</v>
      </c>
      <c r="G62" s="32">
        <f t="shared" ref="G62" si="26">G51+G61</f>
        <v>15.700000000000001</v>
      </c>
      <c r="H62" s="32">
        <f t="shared" ref="H62" si="27">H51+H61</f>
        <v>20.2</v>
      </c>
      <c r="I62" s="32">
        <f t="shared" ref="I62" si="28">I51+I61</f>
        <v>81.86999999999999</v>
      </c>
      <c r="J62" s="32">
        <f t="shared" ref="J62:L62" si="29">J51+J61</f>
        <v>552.65</v>
      </c>
      <c r="K62" s="32"/>
      <c r="L62" s="32">
        <f t="shared" si="29"/>
        <v>0</v>
      </c>
    </row>
    <row r="63" spans="1:12" ht="38.2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60</v>
      </c>
      <c r="F63" s="40">
        <v>150</v>
      </c>
      <c r="G63" s="40">
        <v>9.93</v>
      </c>
      <c r="H63" s="40">
        <v>13.317</v>
      </c>
      <c r="I63" s="40">
        <v>17.477</v>
      </c>
      <c r="J63" s="40">
        <v>229.8</v>
      </c>
      <c r="K63" s="41" t="s">
        <v>62</v>
      </c>
      <c r="L63" s="40"/>
    </row>
    <row r="64" spans="1:12" ht="26.25" thickBot="1" x14ac:dyDescent="0.3">
      <c r="A64" s="23"/>
      <c r="B64" s="15"/>
      <c r="C64" s="11"/>
      <c r="D64" s="6"/>
      <c r="E64" s="42" t="s">
        <v>61</v>
      </c>
      <c r="F64" s="43">
        <v>30</v>
      </c>
      <c r="G64" s="43">
        <v>0.56999999999999995</v>
      </c>
      <c r="H64" s="43">
        <v>2.67</v>
      </c>
      <c r="I64" s="43">
        <v>2.31</v>
      </c>
      <c r="J64" s="43">
        <v>75</v>
      </c>
      <c r="K64" s="44" t="s">
        <v>45</v>
      </c>
      <c r="L64" s="43"/>
    </row>
    <row r="65" spans="1:12" ht="38.25" x14ac:dyDescent="0.25">
      <c r="A65" s="23"/>
      <c r="B65" s="15"/>
      <c r="C65" s="11"/>
      <c r="D65" s="7" t="s">
        <v>22</v>
      </c>
      <c r="E65" s="42" t="s">
        <v>50</v>
      </c>
      <c r="F65" s="43">
        <v>200</v>
      </c>
      <c r="G65" s="43">
        <v>0.2</v>
      </c>
      <c r="H65" s="43">
        <v>0</v>
      </c>
      <c r="I65" s="43">
        <v>15</v>
      </c>
      <c r="J65" s="43">
        <v>58</v>
      </c>
      <c r="K65" s="41" t="s">
        <v>51</v>
      </c>
      <c r="L65" s="43"/>
    </row>
    <row r="66" spans="1:12" ht="25.5" x14ac:dyDescent="0.25">
      <c r="A66" s="23"/>
      <c r="B66" s="15"/>
      <c r="C66" s="11"/>
      <c r="D66" s="7" t="s">
        <v>23</v>
      </c>
      <c r="E66" s="42" t="s">
        <v>44</v>
      </c>
      <c r="F66" s="43">
        <v>40</v>
      </c>
      <c r="G66" s="43">
        <v>3.04</v>
      </c>
      <c r="H66" s="43">
        <v>1.1200000000000001</v>
      </c>
      <c r="I66" s="43">
        <v>20.56</v>
      </c>
      <c r="J66" s="43">
        <v>104.48</v>
      </c>
      <c r="K66" s="44" t="s">
        <v>42</v>
      </c>
      <c r="L66" s="43"/>
    </row>
    <row r="67" spans="1:12" ht="25.5" x14ac:dyDescent="0.25">
      <c r="A67" s="23"/>
      <c r="B67" s="15"/>
      <c r="C67" s="11"/>
      <c r="D67" s="7" t="s">
        <v>24</v>
      </c>
      <c r="E67" s="42" t="s">
        <v>47</v>
      </c>
      <c r="F67" s="43">
        <v>100</v>
      </c>
      <c r="G67" s="43">
        <v>1.5</v>
      </c>
      <c r="H67" s="43">
        <v>0.5</v>
      </c>
      <c r="I67" s="43">
        <v>21</v>
      </c>
      <c r="J67" s="43">
        <v>96</v>
      </c>
      <c r="K67" s="44" t="s">
        <v>45</v>
      </c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520</v>
      </c>
      <c r="G70" s="19">
        <f t="shared" ref="G70" si="30">SUM(G63:G69)</f>
        <v>15.239999999999998</v>
      </c>
      <c r="H70" s="19">
        <f t="shared" ref="H70" si="31">SUM(H63:H69)</f>
        <v>17.606999999999999</v>
      </c>
      <c r="I70" s="19">
        <f t="shared" ref="I70" si="32">SUM(I63:I69)</f>
        <v>76.346999999999994</v>
      </c>
      <c r="J70" s="19">
        <f t="shared" ref="J70:L70" si="33">SUM(J63:J69)</f>
        <v>563.28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520</v>
      </c>
      <c r="G81" s="32">
        <f t="shared" ref="G81" si="38">G70+G80</f>
        <v>15.239999999999998</v>
      </c>
      <c r="H81" s="32">
        <f t="shared" ref="H81" si="39">H70+H80</f>
        <v>17.606999999999999</v>
      </c>
      <c r="I81" s="32">
        <f t="shared" ref="I81" si="40">I70+I80</f>
        <v>76.346999999999994</v>
      </c>
      <c r="J81" s="32">
        <f t="shared" ref="J81:L81" si="41">J70+J80</f>
        <v>563.28</v>
      </c>
      <c r="K81" s="32"/>
      <c r="L81" s="32">
        <f t="shared" si="41"/>
        <v>0</v>
      </c>
    </row>
    <row r="82" spans="1:12" ht="39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64</v>
      </c>
      <c r="F82" s="40">
        <v>90</v>
      </c>
      <c r="G82" s="40">
        <v>12.51</v>
      </c>
      <c r="H82" s="40">
        <v>5.85</v>
      </c>
      <c r="I82" s="40">
        <v>3.6</v>
      </c>
      <c r="J82" s="40">
        <v>118.8</v>
      </c>
      <c r="K82" s="44" t="s">
        <v>65</v>
      </c>
      <c r="L82" s="40"/>
    </row>
    <row r="83" spans="1:12" ht="38.25" x14ac:dyDescent="0.25">
      <c r="A83" s="23"/>
      <c r="B83" s="15"/>
      <c r="C83" s="11"/>
      <c r="D83" s="6"/>
      <c r="E83" s="39" t="s">
        <v>63</v>
      </c>
      <c r="F83" s="40">
        <v>150</v>
      </c>
      <c r="G83" s="40">
        <v>6.7</v>
      </c>
      <c r="H83" s="40">
        <v>10.6</v>
      </c>
      <c r="I83" s="40">
        <v>49.8</v>
      </c>
      <c r="J83" s="43">
        <v>321</v>
      </c>
      <c r="K83" s="44" t="s">
        <v>66</v>
      </c>
      <c r="L83" s="43"/>
    </row>
    <row r="84" spans="1:12" ht="38.25" x14ac:dyDescent="0.25">
      <c r="A84" s="23"/>
      <c r="B84" s="15"/>
      <c r="C84" s="11"/>
      <c r="D84" s="7" t="s">
        <v>22</v>
      </c>
      <c r="E84" s="42" t="s">
        <v>58</v>
      </c>
      <c r="F84" s="43">
        <v>207</v>
      </c>
      <c r="G84" s="43">
        <v>0.2</v>
      </c>
      <c r="H84" s="43">
        <v>0</v>
      </c>
      <c r="I84" s="43">
        <v>15.2</v>
      </c>
      <c r="J84" s="43">
        <v>66</v>
      </c>
      <c r="K84" s="44" t="s">
        <v>59</v>
      </c>
      <c r="L84" s="43"/>
    </row>
    <row r="85" spans="1:12" ht="25.5" x14ac:dyDescent="0.25">
      <c r="A85" s="23"/>
      <c r="B85" s="15"/>
      <c r="C85" s="11"/>
      <c r="D85" s="7" t="s">
        <v>23</v>
      </c>
      <c r="E85" s="42" t="s">
        <v>44</v>
      </c>
      <c r="F85" s="43">
        <v>40</v>
      </c>
      <c r="G85" s="43">
        <v>3.16</v>
      </c>
      <c r="H85" s="43">
        <v>0.4</v>
      </c>
      <c r="I85" s="43">
        <v>19.32</v>
      </c>
      <c r="J85" s="43">
        <v>94</v>
      </c>
      <c r="K85" s="44" t="s">
        <v>42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25.5" x14ac:dyDescent="0.25">
      <c r="A87" s="23"/>
      <c r="B87" s="15"/>
      <c r="C87" s="11"/>
      <c r="D87" s="6"/>
      <c r="E87" s="42" t="s">
        <v>67</v>
      </c>
      <c r="F87" s="43">
        <v>15</v>
      </c>
      <c r="G87" s="43">
        <v>1.4999999999999999E-2</v>
      </c>
      <c r="H87" s="43">
        <v>0</v>
      </c>
      <c r="I87" s="43">
        <v>11.91</v>
      </c>
      <c r="J87" s="43">
        <v>48.15</v>
      </c>
      <c r="K87" s="44" t="s">
        <v>45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502</v>
      </c>
      <c r="G89" s="19">
        <f>SUM(G82:G88)</f>
        <v>22.585000000000001</v>
      </c>
      <c r="H89" s="19">
        <f>SUM(H82:H88)</f>
        <v>16.849999999999998</v>
      </c>
      <c r="I89" s="19">
        <f>SUM(I82:I88)</f>
        <v>99.829999999999984</v>
      </c>
      <c r="J89" s="19">
        <f t="shared" ref="J89:L89" si="42">SUM(J82:J88)</f>
        <v>647.94999999999993</v>
      </c>
      <c r="K89" s="25"/>
      <c r="L89" s="19">
        <f t="shared" si="42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3">SUM(G90:G98)</f>
        <v>0</v>
      </c>
      <c r="H99" s="19">
        <f t="shared" ref="H99" si="44">SUM(H90:H98)</f>
        <v>0</v>
      </c>
      <c r="I99" s="19">
        <f t="shared" ref="I99" si="45">SUM(I90:I98)</f>
        <v>0</v>
      </c>
      <c r="J99" s="19">
        <f t="shared" ref="J99:L99" si="46">SUM(J90:J98)</f>
        <v>0</v>
      </c>
      <c r="K99" s="25"/>
      <c r="L99" s="19">
        <f t="shared" si="46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502</v>
      </c>
      <c r="G100" s="32">
        <f t="shared" ref="G100" si="47">G89+G99</f>
        <v>22.585000000000001</v>
      </c>
      <c r="H100" s="32">
        <f t="shared" ref="H100" si="48">H89+H99</f>
        <v>16.849999999999998</v>
      </c>
      <c r="I100" s="32">
        <f t="shared" ref="I100" si="49">I89+I99</f>
        <v>99.829999999999984</v>
      </c>
      <c r="J100" s="32">
        <f t="shared" ref="J100:L100" si="50">J89+J99</f>
        <v>647.94999999999993</v>
      </c>
      <c r="K100" s="32"/>
      <c r="L100" s="32">
        <f t="shared" si="50"/>
        <v>0</v>
      </c>
    </row>
    <row r="101" spans="1:12" ht="38.2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68</v>
      </c>
      <c r="F101" s="40">
        <v>200</v>
      </c>
      <c r="G101" s="40">
        <v>6.1</v>
      </c>
      <c r="H101" s="40">
        <v>11.3</v>
      </c>
      <c r="I101" s="40">
        <v>43.4</v>
      </c>
      <c r="J101" s="40">
        <v>294</v>
      </c>
      <c r="K101" s="44" t="s">
        <v>40</v>
      </c>
      <c r="L101" s="40"/>
    </row>
    <row r="102" spans="1:12" ht="25.5" x14ac:dyDescent="0.25">
      <c r="A102" s="23"/>
      <c r="B102" s="15"/>
      <c r="C102" s="11"/>
      <c r="D102" s="6"/>
      <c r="E102" s="42" t="s">
        <v>69</v>
      </c>
      <c r="F102" s="43">
        <v>10</v>
      </c>
      <c r="G102" s="43">
        <v>0.1</v>
      </c>
      <c r="H102" s="43">
        <v>7.2</v>
      </c>
      <c r="I102" s="43">
        <v>1</v>
      </c>
      <c r="J102" s="43">
        <v>73</v>
      </c>
      <c r="K102" s="44" t="s">
        <v>45</v>
      </c>
      <c r="L102" s="43"/>
    </row>
    <row r="103" spans="1:12" ht="38.2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3.4910000000000001</v>
      </c>
      <c r="H103" s="43">
        <v>2.79</v>
      </c>
      <c r="I103" s="43">
        <v>18.16</v>
      </c>
      <c r="J103" s="43">
        <v>101</v>
      </c>
      <c r="K103" s="44" t="s">
        <v>46</v>
      </c>
      <c r="L103" s="43"/>
    </row>
    <row r="104" spans="1:12" ht="25.5" x14ac:dyDescent="0.25">
      <c r="A104" s="23"/>
      <c r="B104" s="15"/>
      <c r="C104" s="11"/>
      <c r="D104" s="7" t="s">
        <v>23</v>
      </c>
      <c r="E104" s="42" t="s">
        <v>44</v>
      </c>
      <c r="F104" s="43">
        <v>30</v>
      </c>
      <c r="G104" s="43">
        <v>2.37</v>
      </c>
      <c r="H104" s="43">
        <v>0.3</v>
      </c>
      <c r="I104" s="43">
        <v>14.49</v>
      </c>
      <c r="J104" s="43">
        <v>70.5</v>
      </c>
      <c r="K104" s="44" t="s">
        <v>45</v>
      </c>
      <c r="L104" s="43"/>
    </row>
    <row r="105" spans="1:12" ht="25.5" x14ac:dyDescent="0.25">
      <c r="A105" s="23"/>
      <c r="B105" s="15"/>
      <c r="C105" s="11"/>
      <c r="D105" s="7" t="s">
        <v>24</v>
      </c>
      <c r="E105" s="42" t="s">
        <v>47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</v>
      </c>
      <c r="K105" s="44" t="s">
        <v>45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1">SUM(G101:G107)</f>
        <v>12.461</v>
      </c>
      <c r="H108" s="19">
        <f t="shared" si="51"/>
        <v>21.99</v>
      </c>
      <c r="I108" s="19">
        <f t="shared" si="51"/>
        <v>86.85</v>
      </c>
      <c r="J108" s="19">
        <f t="shared" si="51"/>
        <v>582.5</v>
      </c>
      <c r="K108" s="25"/>
      <c r="L108" s="19">
        <f t="shared" ref="L108" si="52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3">SUM(G109:G117)</f>
        <v>0</v>
      </c>
      <c r="H118" s="19">
        <f t="shared" si="53"/>
        <v>0</v>
      </c>
      <c r="I118" s="19">
        <f t="shared" si="53"/>
        <v>0</v>
      </c>
      <c r="J118" s="19">
        <f t="shared" si="53"/>
        <v>0</v>
      </c>
      <c r="K118" s="25"/>
      <c r="L118" s="19">
        <f t="shared" ref="L118" si="54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540</v>
      </c>
      <c r="G119" s="32">
        <f t="shared" ref="G119" si="55">G108+G118</f>
        <v>12.461</v>
      </c>
      <c r="H119" s="32">
        <f t="shared" ref="H119" si="56">H108+H118</f>
        <v>21.99</v>
      </c>
      <c r="I119" s="32">
        <f t="shared" ref="I119" si="57">I108+I118</f>
        <v>86.85</v>
      </c>
      <c r="J119" s="32">
        <f t="shared" ref="J119:L119" si="58">J108+J118</f>
        <v>582.5</v>
      </c>
      <c r="K119" s="32"/>
      <c r="L119" s="32">
        <f t="shared" si="58"/>
        <v>0</v>
      </c>
    </row>
    <row r="120" spans="1:12" ht="39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0">
        <v>100</v>
      </c>
      <c r="G120" s="40">
        <v>10.6</v>
      </c>
      <c r="H120" s="40">
        <v>5.0999999999999996</v>
      </c>
      <c r="I120" s="40">
        <v>5.6</v>
      </c>
      <c r="J120" s="40">
        <v>124</v>
      </c>
      <c r="K120" s="41" t="s">
        <v>71</v>
      </c>
      <c r="L120" s="40"/>
    </row>
    <row r="121" spans="1:12" ht="39" thickBot="1" x14ac:dyDescent="0.3">
      <c r="A121" s="14"/>
      <c r="B121" s="15"/>
      <c r="C121" s="11"/>
      <c r="D121" s="6"/>
      <c r="E121" s="42" t="s">
        <v>74</v>
      </c>
      <c r="F121" s="43">
        <v>150</v>
      </c>
      <c r="G121" s="43">
        <v>3.75</v>
      </c>
      <c r="H121" s="43">
        <v>6.15</v>
      </c>
      <c r="I121" s="43">
        <v>38.549999999999997</v>
      </c>
      <c r="J121" s="43">
        <v>228</v>
      </c>
      <c r="K121" s="41" t="s">
        <v>72</v>
      </c>
      <c r="L121" s="43"/>
    </row>
    <row r="122" spans="1:12" ht="39" thickBot="1" x14ac:dyDescent="0.3">
      <c r="A122" s="14"/>
      <c r="B122" s="15"/>
      <c r="C122" s="11"/>
      <c r="D122" s="7" t="s">
        <v>22</v>
      </c>
      <c r="E122" s="42" t="s">
        <v>50</v>
      </c>
      <c r="F122" s="43">
        <v>200</v>
      </c>
      <c r="G122" s="43">
        <v>0.2</v>
      </c>
      <c r="H122" s="43">
        <v>0</v>
      </c>
      <c r="I122" s="43">
        <v>15</v>
      </c>
      <c r="J122" s="43">
        <v>58</v>
      </c>
      <c r="K122" s="41" t="s">
        <v>51</v>
      </c>
      <c r="L122" s="43"/>
    </row>
    <row r="123" spans="1:12" ht="25.5" x14ac:dyDescent="0.25">
      <c r="A123" s="14"/>
      <c r="B123" s="15"/>
      <c r="C123" s="11"/>
      <c r="D123" s="7" t="s">
        <v>23</v>
      </c>
      <c r="E123" s="42" t="s">
        <v>44</v>
      </c>
      <c r="F123" s="43">
        <v>30</v>
      </c>
      <c r="G123" s="43">
        <v>2.2799999999999998</v>
      </c>
      <c r="H123" s="43">
        <v>0.84</v>
      </c>
      <c r="I123" s="43">
        <v>15.42</v>
      </c>
      <c r="J123" s="43">
        <v>78.36</v>
      </c>
      <c r="K123" s="41" t="s">
        <v>42</v>
      </c>
      <c r="L123" s="43"/>
    </row>
    <row r="124" spans="1:12" ht="15.75" thickBot="1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38.25" x14ac:dyDescent="0.25">
      <c r="A125" s="14"/>
      <c r="B125" s="15"/>
      <c r="C125" s="11"/>
      <c r="D125" s="6"/>
      <c r="E125" s="42" t="s">
        <v>75</v>
      </c>
      <c r="F125" s="43">
        <v>60</v>
      </c>
      <c r="G125" s="43">
        <v>0.85499999999999998</v>
      </c>
      <c r="H125" s="43">
        <v>4.0529999999999999</v>
      </c>
      <c r="I125" s="43">
        <v>5.016</v>
      </c>
      <c r="J125" s="43">
        <v>59.904000000000003</v>
      </c>
      <c r="K125" s="41" t="s">
        <v>73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540</v>
      </c>
      <c r="G127" s="19">
        <f t="shared" ref="G127:J127" si="59">SUM(G120:G126)</f>
        <v>17.684999999999999</v>
      </c>
      <c r="H127" s="19">
        <f t="shared" si="59"/>
        <v>16.143000000000001</v>
      </c>
      <c r="I127" s="19">
        <f t="shared" si="59"/>
        <v>79.585999999999999</v>
      </c>
      <c r="J127" s="19">
        <f t="shared" si="59"/>
        <v>548.26400000000001</v>
      </c>
      <c r="K127" s="25"/>
      <c r="L127" s="19">
        <f t="shared" ref="L127" si="60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1">SUM(G128:G136)</f>
        <v>0</v>
      </c>
      <c r="H137" s="19">
        <f t="shared" si="61"/>
        <v>0</v>
      </c>
      <c r="I137" s="19">
        <f t="shared" si="61"/>
        <v>0</v>
      </c>
      <c r="J137" s="19">
        <f t="shared" si="61"/>
        <v>0</v>
      </c>
      <c r="K137" s="25"/>
      <c r="L137" s="19">
        <f t="shared" ref="L137" si="62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540</v>
      </c>
      <c r="G138" s="32">
        <f t="shared" ref="G138" si="63">G127+G137</f>
        <v>17.684999999999999</v>
      </c>
      <c r="H138" s="32">
        <f t="shared" ref="H138" si="64">H127+H137</f>
        <v>16.143000000000001</v>
      </c>
      <c r="I138" s="32">
        <f t="shared" ref="I138" si="65">I127+I137</f>
        <v>79.585999999999999</v>
      </c>
      <c r="J138" s="32">
        <f t="shared" ref="J138:L138" si="66">J127+J137</f>
        <v>548.26400000000001</v>
      </c>
      <c r="K138" s="32"/>
      <c r="L138" s="32">
        <f t="shared" si="66"/>
        <v>0</v>
      </c>
    </row>
    <row r="139" spans="1:12" ht="39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86</v>
      </c>
      <c r="F139" s="40">
        <v>100</v>
      </c>
      <c r="G139" s="40">
        <v>13.6</v>
      </c>
      <c r="H139" s="40">
        <v>10.5</v>
      </c>
      <c r="I139" s="40">
        <v>3.8</v>
      </c>
      <c r="J139" s="40">
        <v>164</v>
      </c>
      <c r="K139" s="41" t="s">
        <v>87</v>
      </c>
      <c r="L139" s="40"/>
    </row>
    <row r="140" spans="1:12" ht="39" thickBot="1" x14ac:dyDescent="0.3">
      <c r="A140" s="23"/>
      <c r="B140" s="15"/>
      <c r="C140" s="11"/>
      <c r="D140" s="6"/>
      <c r="E140" s="42" t="s">
        <v>76</v>
      </c>
      <c r="F140" s="43">
        <v>150</v>
      </c>
      <c r="G140" s="43">
        <v>3.15</v>
      </c>
      <c r="H140" s="43">
        <v>6.75</v>
      </c>
      <c r="I140" s="43">
        <v>21.9</v>
      </c>
      <c r="J140" s="43">
        <v>163.5</v>
      </c>
      <c r="K140" s="41" t="s">
        <v>77</v>
      </c>
      <c r="L140" s="43"/>
    </row>
    <row r="141" spans="1:12" ht="38.2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1" t="s">
        <v>51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44</v>
      </c>
      <c r="F142" s="43">
        <v>30</v>
      </c>
      <c r="G142" s="43">
        <v>2.37</v>
      </c>
      <c r="H142" s="43">
        <v>0.3</v>
      </c>
      <c r="I142" s="43">
        <v>14.49</v>
      </c>
      <c r="J142" s="43">
        <v>70.5</v>
      </c>
      <c r="K142" s="44" t="s">
        <v>45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25.5" x14ac:dyDescent="0.25">
      <c r="A144" s="23"/>
      <c r="B144" s="15"/>
      <c r="C144" s="11"/>
      <c r="D144" s="6"/>
      <c r="E144" s="42" t="s">
        <v>78</v>
      </c>
      <c r="F144" s="43">
        <v>20</v>
      </c>
      <c r="G144" s="43">
        <v>0.1</v>
      </c>
      <c r="H144" s="43">
        <v>0</v>
      </c>
      <c r="I144" s="43">
        <v>16</v>
      </c>
      <c r="J144" s="43">
        <v>64.8</v>
      </c>
      <c r="K144" s="44" t="s">
        <v>45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67">SUM(G139:G145)</f>
        <v>19.420000000000002</v>
      </c>
      <c r="H146" s="19">
        <f t="shared" si="67"/>
        <v>17.55</v>
      </c>
      <c r="I146" s="19">
        <f t="shared" si="67"/>
        <v>71.19</v>
      </c>
      <c r="J146" s="19">
        <f t="shared" si="67"/>
        <v>520.79999999999995</v>
      </c>
      <c r="K146" s="25"/>
      <c r="L146" s="19">
        <f t="shared" ref="L146" si="68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9">SUM(G147:G155)</f>
        <v>0</v>
      </c>
      <c r="H156" s="19">
        <f t="shared" si="69"/>
        <v>0</v>
      </c>
      <c r="I156" s="19">
        <f t="shared" si="69"/>
        <v>0</v>
      </c>
      <c r="J156" s="19">
        <f t="shared" si="69"/>
        <v>0</v>
      </c>
      <c r="K156" s="25"/>
      <c r="L156" s="19">
        <f t="shared" ref="L156" si="70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500</v>
      </c>
      <c r="G157" s="32">
        <f t="shared" ref="G157" si="71">G146+G156</f>
        <v>19.420000000000002</v>
      </c>
      <c r="H157" s="32">
        <f t="shared" ref="H157" si="72">H146+H156</f>
        <v>17.55</v>
      </c>
      <c r="I157" s="32">
        <f t="shared" ref="I157" si="73">I146+I156</f>
        <v>71.19</v>
      </c>
      <c r="J157" s="32">
        <f t="shared" ref="J157:L157" si="74">J146+J156</f>
        <v>520.79999999999995</v>
      </c>
      <c r="K157" s="32"/>
      <c r="L157" s="32">
        <f t="shared" si="74"/>
        <v>0</v>
      </c>
    </row>
    <row r="158" spans="1:12" ht="39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79</v>
      </c>
      <c r="F158" s="40">
        <v>100</v>
      </c>
      <c r="G158" s="40">
        <v>12.92</v>
      </c>
      <c r="H158" s="40">
        <v>9.59</v>
      </c>
      <c r="I158" s="40">
        <v>13.28</v>
      </c>
      <c r="J158" s="40">
        <v>161.40700000000001</v>
      </c>
      <c r="K158" s="41" t="s">
        <v>80</v>
      </c>
      <c r="L158" s="40"/>
    </row>
    <row r="159" spans="1:12" ht="38.25" x14ac:dyDescent="0.25">
      <c r="A159" s="23"/>
      <c r="B159" s="15"/>
      <c r="C159" s="11"/>
      <c r="D159" s="6"/>
      <c r="E159" s="42" t="s">
        <v>82</v>
      </c>
      <c r="F159" s="43">
        <v>150</v>
      </c>
      <c r="G159" s="43">
        <v>5.38</v>
      </c>
      <c r="H159" s="43">
        <v>6.28</v>
      </c>
      <c r="I159" s="43">
        <v>36.479999999999997</v>
      </c>
      <c r="J159" s="43">
        <v>224.28</v>
      </c>
      <c r="K159" s="41" t="s">
        <v>81</v>
      </c>
      <c r="L159" s="43"/>
    </row>
    <row r="160" spans="1:12" ht="38.25" x14ac:dyDescent="0.25">
      <c r="A160" s="23"/>
      <c r="B160" s="15"/>
      <c r="C160" s="11"/>
      <c r="D160" s="7" t="s">
        <v>22</v>
      </c>
      <c r="E160" s="42" t="s">
        <v>58</v>
      </c>
      <c r="F160" s="43">
        <v>207</v>
      </c>
      <c r="G160" s="43">
        <v>0.2</v>
      </c>
      <c r="H160" s="43">
        <v>0</v>
      </c>
      <c r="I160" s="43">
        <v>15.2</v>
      </c>
      <c r="J160" s="43">
        <v>60</v>
      </c>
      <c r="K160" s="44" t="s">
        <v>59</v>
      </c>
      <c r="L160" s="43"/>
    </row>
    <row r="161" spans="1:12" ht="25.5" x14ac:dyDescent="0.25">
      <c r="A161" s="23"/>
      <c r="B161" s="15"/>
      <c r="C161" s="11"/>
      <c r="D161" s="7" t="s">
        <v>23</v>
      </c>
      <c r="E161" s="42" t="s">
        <v>44</v>
      </c>
      <c r="F161" s="43">
        <v>30</v>
      </c>
      <c r="G161" s="43">
        <v>2.37</v>
      </c>
      <c r="H161" s="43">
        <v>0.3</v>
      </c>
      <c r="I161" s="43">
        <v>14.49</v>
      </c>
      <c r="J161" s="43">
        <v>71</v>
      </c>
      <c r="K161" s="44" t="s">
        <v>45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25.5" x14ac:dyDescent="0.25">
      <c r="A163" s="23"/>
      <c r="B163" s="15"/>
      <c r="C163" s="11"/>
      <c r="D163" s="6"/>
      <c r="E163" s="42" t="s">
        <v>61</v>
      </c>
      <c r="F163" s="43">
        <v>60</v>
      </c>
      <c r="G163" s="43">
        <v>1.1399999999999999</v>
      </c>
      <c r="H163" s="43">
        <v>5.34</v>
      </c>
      <c r="I163" s="43">
        <v>4.62</v>
      </c>
      <c r="J163" s="43">
        <v>75</v>
      </c>
      <c r="K163" s="44" t="s">
        <v>45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547</v>
      </c>
      <c r="G165" s="19">
        <f t="shared" ref="G165:J165" si="75">SUM(G158:G164)</f>
        <v>22.01</v>
      </c>
      <c r="H165" s="19">
        <f t="shared" si="75"/>
        <v>21.51</v>
      </c>
      <c r="I165" s="19">
        <f t="shared" si="75"/>
        <v>84.07</v>
      </c>
      <c r="J165" s="19">
        <f t="shared" si="75"/>
        <v>591.68700000000001</v>
      </c>
      <c r="K165" s="25"/>
      <c r="L165" s="19">
        <f t="shared" ref="L165" si="76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7">SUM(G166:G174)</f>
        <v>0</v>
      </c>
      <c r="H175" s="19">
        <f t="shared" si="77"/>
        <v>0</v>
      </c>
      <c r="I175" s="19">
        <f t="shared" si="77"/>
        <v>0</v>
      </c>
      <c r="J175" s="19">
        <f t="shared" si="77"/>
        <v>0</v>
      </c>
      <c r="K175" s="25"/>
      <c r="L175" s="19">
        <f t="shared" ref="L175" si="78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547</v>
      </c>
      <c r="G176" s="32">
        <f t="shared" ref="G176" si="79">G165+G175</f>
        <v>22.01</v>
      </c>
      <c r="H176" s="32">
        <f t="shared" ref="H176" si="80">H165+H175</f>
        <v>21.51</v>
      </c>
      <c r="I176" s="32">
        <f t="shared" ref="I176" si="81">I165+I175</f>
        <v>84.07</v>
      </c>
      <c r="J176" s="32">
        <f t="shared" ref="J176:L176" si="82">J165+J175</f>
        <v>591.68700000000001</v>
      </c>
      <c r="K176" s="32"/>
      <c r="L176" s="32">
        <f t="shared" si="82"/>
        <v>0</v>
      </c>
    </row>
    <row r="177" spans="1:12" ht="51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83</v>
      </c>
      <c r="F177" s="40">
        <v>200</v>
      </c>
      <c r="G177" s="40">
        <v>6.75</v>
      </c>
      <c r="H177" s="40">
        <v>9.49</v>
      </c>
      <c r="I177" s="40">
        <v>39.381999999999998</v>
      </c>
      <c r="J177" s="40">
        <v>265.91000000000003</v>
      </c>
      <c r="K177" s="44" t="s">
        <v>84</v>
      </c>
      <c r="L177" s="40"/>
    </row>
    <row r="178" spans="1:12" ht="15.75" thickBot="1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38.25" x14ac:dyDescent="0.25">
      <c r="A179" s="23"/>
      <c r="B179" s="15"/>
      <c r="C179" s="11"/>
      <c r="D179" s="7" t="s">
        <v>22</v>
      </c>
      <c r="E179" s="42" t="s">
        <v>50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1" t="s">
        <v>51</v>
      </c>
      <c r="L179" s="43"/>
    </row>
    <row r="180" spans="1:12" ht="25.5" x14ac:dyDescent="0.25">
      <c r="A180" s="23"/>
      <c r="B180" s="15"/>
      <c r="C180" s="11"/>
      <c r="D180" s="7" t="s">
        <v>23</v>
      </c>
      <c r="E180" s="42" t="s">
        <v>44</v>
      </c>
      <c r="F180" s="43">
        <v>40</v>
      </c>
      <c r="G180" s="43">
        <v>2.37</v>
      </c>
      <c r="H180" s="43">
        <v>0.3</v>
      </c>
      <c r="I180" s="43">
        <v>14.49</v>
      </c>
      <c r="J180" s="43">
        <v>70.5</v>
      </c>
      <c r="K180" s="44" t="s">
        <v>42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25.5" x14ac:dyDescent="0.25">
      <c r="A182" s="23"/>
      <c r="B182" s="15"/>
      <c r="C182" s="11"/>
      <c r="D182" s="6"/>
      <c r="E182" s="42" t="s">
        <v>85</v>
      </c>
      <c r="F182" s="43">
        <v>40</v>
      </c>
      <c r="G182" s="43">
        <v>4.87</v>
      </c>
      <c r="H182" s="43">
        <v>8.58</v>
      </c>
      <c r="I182" s="43">
        <v>39.58</v>
      </c>
      <c r="J182" s="43">
        <v>256.10000000000002</v>
      </c>
      <c r="K182" s="44" t="s">
        <v>42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480</v>
      </c>
      <c r="G184" s="19">
        <f t="shared" ref="G184:J184" si="83">SUM(G177:G183)</f>
        <v>14.190000000000001</v>
      </c>
      <c r="H184" s="19">
        <f t="shared" si="83"/>
        <v>18.37</v>
      </c>
      <c r="I184" s="19">
        <f t="shared" si="83"/>
        <v>108.452</v>
      </c>
      <c r="J184" s="19">
        <f t="shared" si="83"/>
        <v>650.51</v>
      </c>
      <c r="K184" s="25"/>
      <c r="L184" s="19">
        <f t="shared" ref="L184" si="84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5">SUM(G185:G193)</f>
        <v>0</v>
      </c>
      <c r="H194" s="19">
        <f t="shared" si="85"/>
        <v>0</v>
      </c>
      <c r="I194" s="19">
        <f t="shared" si="85"/>
        <v>0</v>
      </c>
      <c r="J194" s="19">
        <f t="shared" si="85"/>
        <v>0</v>
      </c>
      <c r="K194" s="25"/>
      <c r="L194" s="19">
        <f t="shared" ref="L194" si="86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480</v>
      </c>
      <c r="G195" s="32">
        <f t="shared" ref="G195" si="87">G184+G194</f>
        <v>14.190000000000001</v>
      </c>
      <c r="H195" s="32">
        <f t="shared" ref="H195" si="88">H184+H194</f>
        <v>18.37</v>
      </c>
      <c r="I195" s="32">
        <f t="shared" ref="I195" si="89">I184+I194</f>
        <v>108.452</v>
      </c>
      <c r="J195" s="32">
        <f t="shared" ref="J195:L195" si="90">J184+J194</f>
        <v>650.51</v>
      </c>
      <c r="K195" s="32"/>
      <c r="L195" s="32">
        <f t="shared" si="90"/>
        <v>0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527.1</v>
      </c>
      <c r="G196" s="34">
        <f t="shared" ref="G196:J196" si="91">(G24+G43+G62+G81+G100+G119+G138+G157+G176+G195)/(IF(G24=0,0,1)+IF(G43=0,0,1)+IF(G62=0,0,1)+IF(G81=0,0,1)+IF(G100=0,0,1)+IF(G119=0,0,1)+IF(G138=0,0,1)+IF(G157=0,0,1)+IF(G176=0,0,1)+IF(G195=0,0,1))</f>
        <v>17.373100000000001</v>
      </c>
      <c r="H196" s="34">
        <f t="shared" si="91"/>
        <v>18.226999999999997</v>
      </c>
      <c r="I196" s="34">
        <f t="shared" si="91"/>
        <v>85.484499999999983</v>
      </c>
      <c r="J196" s="34">
        <f t="shared" si="91"/>
        <v>575.37059999999997</v>
      </c>
      <c r="K196" s="34"/>
      <c r="L196" s="34" t="e">
        <f t="shared" ref="L196" si="92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2022-05-16T14:23:56Z</dcterms:created>
  <dcterms:modified xsi:type="dcterms:W3CDTF">2026-09-23T08:13:14Z</dcterms:modified>
</cp:coreProperties>
</file>